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defaultThemeVersion="124226"/>
  <xr:revisionPtr revIDLastSave="0" documentId="13_ncr:1_{A42FB435-ACC1-48F6-B6FD-3DA10F7CE1B8}" xr6:coauthVersionLast="47" xr6:coauthVersionMax="47" xr10:uidLastSave="{00000000-0000-0000-0000-000000000000}"/>
  <bookViews>
    <workbookView xWindow="37620" yWindow="1515" windowWidth="27165" windowHeight="17295" xr2:uid="{00000000-000D-0000-FFFF-FFFF00000000}"/>
  </bookViews>
  <sheets>
    <sheet name="Matrix-Wertung" sheetId="2" r:id="rId1"/>
  </sheets>
  <definedNames>
    <definedName name="_xlnm.Print_Area" localSheetId="0">'Matrix-Wertung'!$A$1:$K$32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G10" i="2"/>
  <c r="D10" i="2"/>
  <c r="H22" i="2" l="1"/>
  <c r="E22" i="2"/>
  <c r="C21" i="2"/>
  <c r="G21" i="2"/>
  <c r="H21" i="2" s="1"/>
  <c r="C20" i="2"/>
  <c r="G20" i="2" s="1"/>
  <c r="H20" i="2" s="1"/>
  <c r="G19" i="2"/>
  <c r="H19" i="2" s="1"/>
  <c r="H24" i="2" s="1"/>
  <c r="D21" i="2"/>
  <c r="E21" i="2" s="1"/>
  <c r="D20" i="2"/>
  <c r="E20" i="2" s="1"/>
  <c r="D19" i="2"/>
  <c r="E19" i="2" s="1"/>
  <c r="E24" i="2" s="1"/>
  <c r="K10" i="2"/>
  <c r="J9" i="2"/>
  <c r="K9" i="2" s="1"/>
  <c r="J8" i="2"/>
  <c r="K8" i="2" s="1"/>
  <c r="J7" i="2"/>
  <c r="K7" i="2" s="1"/>
  <c r="K12" i="2" s="1"/>
  <c r="H10" i="2"/>
  <c r="G9" i="2"/>
  <c r="H9" i="2" s="1"/>
  <c r="G8" i="2"/>
  <c r="H8" i="2" s="1"/>
  <c r="G7" i="2"/>
  <c r="H7" i="2" s="1"/>
  <c r="E10" i="2"/>
  <c r="D9" i="2"/>
  <c r="E9" i="2" s="1"/>
  <c r="D8" i="2"/>
  <c r="E8" i="2" s="1"/>
  <c r="D7" i="2"/>
  <c r="E7" i="2" s="1"/>
  <c r="E12" i="2" s="1"/>
  <c r="B24" i="2"/>
  <c r="B12" i="2"/>
  <c r="H12" i="2" l="1"/>
</calcChain>
</file>

<file path=xl/sharedStrings.xml><?xml version="1.0" encoding="utf-8"?>
<sst xmlns="http://schemas.openxmlformats.org/spreadsheetml/2006/main" count="44" uniqueCount="26">
  <si>
    <t>Wert</t>
  </si>
  <si>
    <t>Ergebnis</t>
  </si>
  <si>
    <t>Wichtung</t>
  </si>
  <si>
    <t>SUMME</t>
  </si>
  <si>
    <t>gewichtetes
Ergebnis</t>
  </si>
  <si>
    <t>Eigenbesorgung</t>
  </si>
  <si>
    <t>Bestbieter aus A, B und C</t>
  </si>
  <si>
    <t>Werte vom Bestbieter einsetzen (außer Ablehnungsrecht)</t>
  </si>
  <si>
    <t>Kapitalwert Eigenbesorgung</t>
  </si>
  <si>
    <t>Einsparprognose Eigenbesorgung:</t>
  </si>
  <si>
    <t>(an Ausschreibung anpassen)</t>
  </si>
  <si>
    <t>Eingabefeld</t>
  </si>
  <si>
    <t>berechnetes Feld</t>
  </si>
  <si>
    <t>nicht benötigtes Feld</t>
  </si>
  <si>
    <t xml:space="preserve"> </t>
  </si>
  <si>
    <t>Maßnahme:</t>
  </si>
  <si>
    <r>
      <t xml:space="preserve">A
</t>
    </r>
    <r>
      <rPr>
        <b/>
        <i/>
        <sz val="9"/>
        <rFont val="Arial"/>
        <family val="2"/>
      </rPr>
      <t>bitte Firma eintragen</t>
    </r>
  </si>
  <si>
    <r>
      <t xml:space="preserve">B
</t>
    </r>
    <r>
      <rPr>
        <b/>
        <i/>
        <sz val="9"/>
        <rFont val="Arial"/>
        <family val="2"/>
      </rPr>
      <t>bitte Firma eintragen</t>
    </r>
  </si>
  <si>
    <r>
      <t xml:space="preserve">C
</t>
    </r>
    <r>
      <rPr>
        <b/>
        <i/>
        <sz val="9"/>
        <rFont val="Arial"/>
        <family val="2"/>
      </rPr>
      <t>bitte Firma eintragen</t>
    </r>
  </si>
  <si>
    <t xml:space="preserve">Bitte zwingend beachten: </t>
  </si>
  <si>
    <r>
      <t xml:space="preserve">Hat eine Firma </t>
    </r>
    <r>
      <rPr>
        <b/>
        <sz val="9"/>
        <rFont val="Arial"/>
        <family val="2"/>
      </rPr>
      <t xml:space="preserve">KEIN </t>
    </r>
    <r>
      <rPr>
        <sz val="9"/>
        <rFont val="Arial"/>
        <family val="2"/>
      </rPr>
      <t>Angebot abgegeben, so ist im Feld "Kosten Ablehnungsrecht" "</t>
    </r>
    <r>
      <rPr>
        <b/>
        <sz val="9"/>
        <rFont val="Arial"/>
        <family val="2"/>
      </rPr>
      <t>kA</t>
    </r>
    <r>
      <rPr>
        <sz val="9"/>
        <rFont val="Arial"/>
        <family val="2"/>
      </rPr>
      <t>" einzutragen.</t>
    </r>
  </si>
  <si>
    <r>
      <t>Energiespar-Contracting</t>
    </r>
    <r>
      <rPr>
        <b/>
        <sz val="9"/>
        <color indexed="55"/>
        <rFont val="Arial"/>
        <family val="2"/>
      </rPr>
      <t xml:space="preserve"> | AH, Anlage 5 – Angebotswertung</t>
    </r>
  </si>
  <si>
    <t>Invest techn. Geräte [€]</t>
  </si>
  <si>
    <t>Kosten Ablehnungsrecht [€]</t>
  </si>
  <si>
    <t>Einsparung Summe kWh
Strom &amp; Wärme [kWh]</t>
  </si>
  <si>
    <t>Kapitalwert [€]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</si>
</sst>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color indexed="4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indexed="5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Up">
        <bgColor indexed="22"/>
      </patternFill>
    </fill>
    <fill>
      <patternFill patternType="solid">
        <fgColor indexed="9"/>
        <bgColor indexed="64"/>
      </patternFill>
    </fill>
    <fill>
      <patternFill patternType="lightUp">
        <bgColor indexed="22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164" fontId="4" fillId="0" borderId="1" xfId="0" applyNumberFormat="1" applyFont="1" applyBorder="1"/>
    <xf numFmtId="164" fontId="4" fillId="2" borderId="2" xfId="0" applyNumberFormat="1" applyFont="1" applyFill="1" applyBorder="1"/>
    <xf numFmtId="164" fontId="4" fillId="3" borderId="2" xfId="0" applyNumberFormat="1" applyFont="1" applyFill="1" applyBorder="1"/>
    <xf numFmtId="0" fontId="4" fillId="4" borderId="3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4" fillId="5" borderId="5" xfId="0" quotePrefix="1" applyFont="1" applyFill="1" applyBorder="1" applyAlignment="1">
      <alignment horizontal="center"/>
    </xf>
    <xf numFmtId="0" fontId="5" fillId="6" borderId="6" xfId="0" applyFont="1" applyFill="1" applyBorder="1" applyAlignment="1">
      <alignment vertical="center"/>
    </xf>
    <xf numFmtId="164" fontId="4" fillId="6" borderId="2" xfId="0" applyNumberFormat="1" applyFont="1" applyFill="1" applyBorder="1" applyProtection="1">
      <protection locked="0"/>
    </xf>
    <xf numFmtId="165" fontId="4" fillId="2" borderId="0" xfId="0" applyNumberFormat="1" applyFont="1" applyFill="1"/>
    <xf numFmtId="0" fontId="3" fillId="4" borderId="0" xfId="0" applyFont="1" applyFill="1" applyAlignment="1">
      <alignment vertical="top"/>
    </xf>
    <xf numFmtId="0" fontId="0" fillId="4" borderId="0" xfId="0" applyFill="1"/>
    <xf numFmtId="0" fontId="4" fillId="4" borderId="0" xfId="0" applyFont="1" applyFill="1"/>
    <xf numFmtId="0" fontId="5" fillId="4" borderId="0" xfId="0" applyFont="1" applyFill="1"/>
    <xf numFmtId="0" fontId="4" fillId="4" borderId="0" xfId="0" applyFont="1" applyFill="1" applyAlignment="1">
      <alignment wrapText="1"/>
    </xf>
    <xf numFmtId="0" fontId="5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/>
    <xf numFmtId="0" fontId="5" fillId="4" borderId="9" xfId="0" applyFont="1" applyFill="1" applyBorder="1"/>
    <xf numFmtId="1" fontId="4" fillId="4" borderId="10" xfId="1" applyNumberFormat="1" applyFont="1" applyFill="1" applyBorder="1"/>
    <xf numFmtId="1" fontId="4" fillId="4" borderId="10" xfId="0" applyNumberFormat="1" applyFont="1" applyFill="1" applyBorder="1"/>
    <xf numFmtId="1" fontId="4" fillId="4" borderId="11" xfId="0" applyNumberFormat="1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5" fillId="4" borderId="14" xfId="0" applyFont="1" applyFill="1" applyBorder="1" applyAlignment="1">
      <alignment wrapText="1"/>
    </xf>
    <xf numFmtId="164" fontId="4" fillId="4" borderId="2" xfId="0" applyNumberFormat="1" applyFont="1" applyFill="1" applyBorder="1"/>
    <xf numFmtId="164" fontId="4" fillId="4" borderId="0" xfId="0" applyNumberFormat="1" applyFont="1" applyFill="1"/>
    <xf numFmtId="164" fontId="4" fillId="4" borderId="1" xfId="0" applyNumberFormat="1" applyFont="1" applyFill="1" applyBorder="1"/>
    <xf numFmtId="164" fontId="4" fillId="4" borderId="4" xfId="0" applyNumberFormat="1" applyFont="1" applyFill="1" applyBorder="1"/>
    <xf numFmtId="164" fontId="4" fillId="4" borderId="15" xfId="0" applyNumberFormat="1" applyFont="1" applyFill="1" applyBorder="1"/>
    <xf numFmtId="165" fontId="4" fillId="4" borderId="0" xfId="0" applyNumberFormat="1" applyFont="1" applyFill="1"/>
    <xf numFmtId="165" fontId="4" fillId="2" borderId="1" xfId="0" applyNumberFormat="1" applyFont="1" applyFill="1" applyBorder="1"/>
    <xf numFmtId="165" fontId="4" fillId="2" borderId="5" xfId="0" applyNumberFormat="1" applyFont="1" applyFill="1" applyBorder="1"/>
    <xf numFmtId="9" fontId="4" fillId="6" borderId="0" xfId="1" applyFont="1" applyFill="1" applyProtection="1">
      <protection locked="0"/>
    </xf>
    <xf numFmtId="0" fontId="5" fillId="6" borderId="16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5" fillId="4" borderId="3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0" fontId="5" fillId="6" borderId="19" xfId="0" applyFont="1" applyFill="1" applyBorder="1" applyAlignment="1" applyProtection="1">
      <alignment horizontal="center" vertical="center"/>
      <protection locked="0"/>
    </xf>
    <xf numFmtId="0" fontId="5" fillId="6" borderId="6" xfId="0" applyFont="1" applyFill="1" applyBorder="1" applyAlignment="1" applyProtection="1">
      <alignment horizontal="center" vertical="center"/>
      <protection locked="0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19</xdr:row>
      <xdr:rowOff>0</xdr:rowOff>
    </xdr:from>
    <xdr:to>
      <xdr:col>2</xdr:col>
      <xdr:colOff>219075</xdr:colOff>
      <xdr:row>25</xdr:row>
      <xdr:rowOff>152400</xdr:rowOff>
    </xdr:to>
    <xdr:sp macro="" textlink="">
      <xdr:nvSpPr>
        <xdr:cNvPr id="2052" name="Line 4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>
          <a:spLocks noChangeShapeType="1"/>
        </xdr:cNvSpPr>
      </xdr:nvSpPr>
      <xdr:spPr bwMode="auto">
        <a:xfrm flipV="1">
          <a:off x="2200275" y="4105275"/>
          <a:ext cx="152400" cy="1333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409575</xdr:colOff>
      <xdr:row>24</xdr:row>
      <xdr:rowOff>66675</xdr:rowOff>
    </xdr:from>
    <xdr:to>
      <xdr:col>5</xdr:col>
      <xdr:colOff>409575</xdr:colOff>
      <xdr:row>25</xdr:row>
      <xdr:rowOff>133350</xdr:rowOff>
    </xdr:to>
    <xdr:sp macro="" textlink="">
      <xdr:nvSpPr>
        <xdr:cNvPr id="2054" name="Line 6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>
          <a:spLocks noChangeShapeType="1"/>
        </xdr:cNvSpPr>
      </xdr:nvSpPr>
      <xdr:spPr bwMode="auto">
        <a:xfrm flipV="1">
          <a:off x="4953000" y="5191125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tabSelected="1" view="pageBreakPreview" zoomScaleNormal="100" zoomScaleSheetLayoutView="100" workbookViewId="0">
      <selection activeCell="I29" sqref="I29"/>
    </sheetView>
  </sheetViews>
  <sheetFormatPr baseColWidth="10" defaultRowHeight="13.2" x14ac:dyDescent="0.25"/>
  <cols>
    <col min="1" max="1" width="22.88671875" customWidth="1"/>
    <col min="2" max="2" width="10.44140625" customWidth="1"/>
    <col min="5" max="5" width="13.33203125" customWidth="1"/>
    <col min="8" max="8" width="13" customWidth="1"/>
    <col min="11" max="11" width="13.44140625" customWidth="1"/>
  </cols>
  <sheetData>
    <row r="1" spans="1:11" ht="20.100000000000001" customHeight="1" x14ac:dyDescent="0.25">
      <c r="A1" s="12" t="s">
        <v>21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0.100000000000001" customHeight="1" x14ac:dyDescent="0.25">
      <c r="A2" s="15" t="s">
        <v>15</v>
      </c>
      <c r="B2" s="35" t="s">
        <v>14</v>
      </c>
      <c r="C2" s="36"/>
      <c r="D2" s="36"/>
      <c r="E2" s="36"/>
      <c r="F2" s="36"/>
      <c r="G2" s="37"/>
      <c r="H2" s="13"/>
      <c r="I2" s="13"/>
      <c r="J2" s="13"/>
      <c r="K2" s="13"/>
    </row>
    <row r="3" spans="1:11" x14ac:dyDescent="0.25">
      <c r="A3" s="15"/>
      <c r="B3" s="17"/>
      <c r="C3" s="17"/>
      <c r="D3" s="17"/>
      <c r="E3" s="17"/>
      <c r="F3" s="17"/>
      <c r="G3" s="17"/>
      <c r="H3" s="13"/>
      <c r="I3" s="14"/>
      <c r="J3" s="14"/>
      <c r="K3" s="14"/>
    </row>
    <row r="4" spans="1:11" ht="13.8" thickBot="1" x14ac:dyDescent="0.3">
      <c r="A4" s="15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26.25" customHeight="1" x14ac:dyDescent="0.25">
      <c r="A5" s="14"/>
      <c r="B5" s="18"/>
      <c r="C5" s="41" t="s">
        <v>16</v>
      </c>
      <c r="D5" s="42"/>
      <c r="E5" s="43"/>
      <c r="F5" s="41" t="s">
        <v>17</v>
      </c>
      <c r="G5" s="42"/>
      <c r="H5" s="43"/>
      <c r="I5" s="41" t="s">
        <v>18</v>
      </c>
      <c r="J5" s="42"/>
      <c r="K5" s="43"/>
    </row>
    <row r="6" spans="1:11" ht="24" x14ac:dyDescent="0.25">
      <c r="A6" s="14"/>
      <c r="B6" s="19" t="s">
        <v>2</v>
      </c>
      <c r="C6" s="23" t="s">
        <v>0</v>
      </c>
      <c r="D6" s="24" t="s">
        <v>1</v>
      </c>
      <c r="E6" s="25" t="s">
        <v>4</v>
      </c>
      <c r="F6" s="23" t="s">
        <v>0</v>
      </c>
      <c r="G6" s="24" t="s">
        <v>1</v>
      </c>
      <c r="H6" s="25" t="s">
        <v>4</v>
      </c>
      <c r="I6" s="23" t="s">
        <v>0</v>
      </c>
      <c r="J6" s="24" t="s">
        <v>1</v>
      </c>
      <c r="K6" s="25" t="s">
        <v>4</v>
      </c>
    </row>
    <row r="7" spans="1:11" x14ac:dyDescent="0.25">
      <c r="A7" s="14" t="s">
        <v>25</v>
      </c>
      <c r="B7" s="20">
        <v>65</v>
      </c>
      <c r="C7" s="10">
        <v>2000000</v>
      </c>
      <c r="D7" s="11">
        <f>IF(C7&gt;=(0.5*MAX($C7,$F7,$I7)),10*(C7-0.5*MAX($C7,$F7,$I7))/(0.5*MAX($C7,$F7,$I7)),0)</f>
        <v>10</v>
      </c>
      <c r="E7" s="32">
        <f>ROUND(D7*$B7,3)</f>
        <v>650</v>
      </c>
      <c r="F7" s="10">
        <v>1500000</v>
      </c>
      <c r="G7" s="11">
        <f>IF(F7&gt;=(0.5*MAX($C7,$F7,$I7)),10*(F7-0.5*MAX($C7,$F7,$I7))/(0.5*MAX($C7,$F7,$I7)),0)</f>
        <v>5</v>
      </c>
      <c r="H7" s="32">
        <f>ROUND(G7*$B7,3)</f>
        <v>325</v>
      </c>
      <c r="I7" s="10">
        <v>800000</v>
      </c>
      <c r="J7" s="11">
        <f>IF(I7&gt;=(0.5*MAX($C7,$F7,$I7)),10*(I7-0.5*MAX($C7,$F7,$I7))/(0.5*MAX($C7,$F7,$I7)),0)</f>
        <v>0</v>
      </c>
      <c r="K7" s="32">
        <f>ROUND(J7*$B7,3)</f>
        <v>0</v>
      </c>
    </row>
    <row r="8" spans="1:11" ht="28.5" customHeight="1" x14ac:dyDescent="0.25">
      <c r="A8" s="16" t="s">
        <v>24</v>
      </c>
      <c r="B8" s="20">
        <v>20</v>
      </c>
      <c r="C8" s="10"/>
      <c r="D8" s="11" t="e">
        <f>IF(C8&gt;=(0.5*MAX($C8,$F8,$I8)),10*(C8-0.5*MAX($C8,$F8,$I8))/(0.5*MAX($C8,$F8,$I8)),0)</f>
        <v>#DIV/0!</v>
      </c>
      <c r="E8" s="32" t="e">
        <f>ROUND(D8*$B8,3)</f>
        <v>#DIV/0!</v>
      </c>
      <c r="F8" s="10"/>
      <c r="G8" s="11" t="e">
        <f>IF(F8&gt;=(0.5*MAX($C8,$F8,$I8)),10*(F8-0.5*MAX($C8,$F8,$I8))/(0.5*MAX($C8,$F8,$I8)),0)</f>
        <v>#DIV/0!</v>
      </c>
      <c r="H8" s="32" t="e">
        <f>ROUND(G8*$B8,3)</f>
        <v>#DIV/0!</v>
      </c>
      <c r="I8" s="10"/>
      <c r="J8" s="11" t="e">
        <f>IF(I8&gt;=(0.5*MAX($C8,$F8,$I8)),10*(I8-0.5*MAX($C8,$F8,$I8))/(0.5*MAX($C8,$F8,$I8)),0)</f>
        <v>#DIV/0!</v>
      </c>
      <c r="K8" s="32" t="e">
        <f>ROUND(J8*$B8,3)</f>
        <v>#DIV/0!</v>
      </c>
    </row>
    <row r="9" spans="1:11" x14ac:dyDescent="0.25">
      <c r="A9" s="14" t="s">
        <v>22</v>
      </c>
      <c r="B9" s="20">
        <v>10</v>
      </c>
      <c r="C9" s="10"/>
      <c r="D9" s="11" t="e">
        <f>IF(C9&gt;=(0.5*MAX($C9,$F9,$I9)),10*(C9-0.5*MAX($C9,$F9,$I9))/(0.5*MAX($C9,$F9,$I9)),0)</f>
        <v>#DIV/0!</v>
      </c>
      <c r="E9" s="32" t="e">
        <f>ROUND(D9*$B9,3)</f>
        <v>#DIV/0!</v>
      </c>
      <c r="F9" s="10"/>
      <c r="G9" s="11" t="e">
        <f>IF(F9&gt;=(0.5*MAX($C9,$F9,$I9)),10*(F9-0.5*MAX($C9,$F9,$I9))/(0.5*MAX($C9,$F9,$I9)),0)</f>
        <v>#DIV/0!</v>
      </c>
      <c r="H9" s="32" t="e">
        <f>ROUND(G9*$B9,3)</f>
        <v>#DIV/0!</v>
      </c>
      <c r="I9" s="10"/>
      <c r="J9" s="11" t="e">
        <f>IF(I9&gt;=(0.5*MAX($C9,$F9,$I9)),10*(I9-0.5*MAX($C9,$F9,$I9))/(0.5*MAX($C9,$F9,$I9)),0)</f>
        <v>#DIV/0!</v>
      </c>
      <c r="K9" s="32" t="e">
        <f>ROUND(J9*$B9,3)</f>
        <v>#DIV/0!</v>
      </c>
    </row>
    <row r="10" spans="1:11" x14ac:dyDescent="0.25">
      <c r="A10" s="14" t="s">
        <v>23</v>
      </c>
      <c r="B10" s="20">
        <v>5</v>
      </c>
      <c r="C10" s="10">
        <v>10000</v>
      </c>
      <c r="D10" s="11">
        <f>IF(C10&gt;=(2*MIN($C10,$F10,$I10)),0,10*(2*MIN($C10,$F10,$I10)-C10)/MIN($C10,$F10,$I10))</f>
        <v>10</v>
      </c>
      <c r="E10" s="32">
        <f>ROUND(D10*$B10,3)</f>
        <v>50</v>
      </c>
      <c r="F10" s="10">
        <v>15000</v>
      </c>
      <c r="G10" s="11">
        <f>IF(F10&gt;=(2*MIN($C10,$F10,$I10)),0,10*(2*MIN($C10,$F10,$I10)-F10)/MIN($C10,$F10,$I10))</f>
        <v>5</v>
      </c>
      <c r="H10" s="32">
        <f>ROUND(G10*$B10,3)</f>
        <v>25</v>
      </c>
      <c r="I10" s="10">
        <v>25000</v>
      </c>
      <c r="J10" s="11">
        <f>IF(I10&gt;=(2*MIN($C10,$F10,$I10)),0,10*(2*MIN($C10,$F10,$I10)-I10)/MIN($C10,$F10,$I10))</f>
        <v>0</v>
      </c>
      <c r="K10" s="32">
        <f>ROUND(J10*$B10,3)</f>
        <v>0</v>
      </c>
    </row>
    <row r="11" spans="1:11" x14ac:dyDescent="0.25">
      <c r="A11" s="14"/>
      <c r="B11" s="21"/>
      <c r="C11" s="26"/>
      <c r="D11" s="27"/>
      <c r="E11" s="28"/>
      <c r="F11" s="26"/>
      <c r="G11" s="27"/>
      <c r="H11" s="28"/>
      <c r="I11" s="26"/>
      <c r="J11" s="27"/>
      <c r="K11" s="28"/>
    </row>
    <row r="12" spans="1:11" ht="13.8" thickBot="1" x14ac:dyDescent="0.3">
      <c r="A12" s="14" t="s">
        <v>3</v>
      </c>
      <c r="B12" s="22">
        <f>SUM(B7:B10)</f>
        <v>100</v>
      </c>
      <c r="C12" s="29"/>
      <c r="D12" s="30"/>
      <c r="E12" s="33" t="e">
        <f>SUM(E7:E10)</f>
        <v>#DIV/0!</v>
      </c>
      <c r="F12" s="29"/>
      <c r="G12" s="30"/>
      <c r="H12" s="33" t="e">
        <f>SUM(H7:H10)</f>
        <v>#DIV/0!</v>
      </c>
      <c r="I12" s="29"/>
      <c r="J12" s="30"/>
      <c r="K12" s="33" t="e">
        <f>SUM(K7:K10)</f>
        <v>#DIV/0!</v>
      </c>
    </row>
    <row r="13" spans="1:1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26.25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1" x14ac:dyDescent="0.25">
      <c r="A15" s="14"/>
      <c r="B15" s="15" t="s">
        <v>9</v>
      </c>
      <c r="C15" s="14"/>
      <c r="D15" s="14"/>
      <c r="E15" s="34">
        <v>0.85</v>
      </c>
      <c r="F15" s="14" t="s">
        <v>10</v>
      </c>
      <c r="G15" s="14"/>
      <c r="H15" s="14"/>
      <c r="I15" s="14"/>
      <c r="J15" s="14"/>
      <c r="K15" s="14"/>
    </row>
    <row r="16" spans="1:11" ht="13.8" thickBot="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11" x14ac:dyDescent="0.25">
      <c r="A17" s="14"/>
      <c r="B17" s="18"/>
      <c r="C17" s="38" t="s">
        <v>5</v>
      </c>
      <c r="D17" s="39"/>
      <c r="E17" s="40"/>
      <c r="F17" s="38" t="s">
        <v>6</v>
      </c>
      <c r="G17" s="39"/>
      <c r="H17" s="40"/>
      <c r="I17" s="14"/>
      <c r="J17" s="14"/>
      <c r="K17" s="14"/>
    </row>
    <row r="18" spans="1:11" ht="24" x14ac:dyDescent="0.25">
      <c r="A18" s="14"/>
      <c r="B18" s="19" t="s">
        <v>2</v>
      </c>
      <c r="C18" s="23" t="s">
        <v>0</v>
      </c>
      <c r="D18" s="24" t="s">
        <v>1</v>
      </c>
      <c r="E18" s="25" t="s">
        <v>4</v>
      </c>
      <c r="F18" s="23" t="s">
        <v>0</v>
      </c>
      <c r="G18" s="24" t="s">
        <v>1</v>
      </c>
      <c r="H18" s="25" t="s">
        <v>4</v>
      </c>
      <c r="I18" s="14"/>
      <c r="J18" s="14"/>
      <c r="K18" s="14"/>
    </row>
    <row r="19" spans="1:11" x14ac:dyDescent="0.25">
      <c r="A19" s="14" t="s">
        <v>25</v>
      </c>
      <c r="B19" s="20">
        <v>65</v>
      </c>
      <c r="C19" s="10"/>
      <c r="D19" s="11" t="e">
        <f>IF(C19&gt;=(0.5*MAX($C19,$F19)),10*(C19-0.5*MAX($C19,$F19))/(0.5*MAX($C19,$F19)),0)</f>
        <v>#DIV/0!</v>
      </c>
      <c r="E19" s="32" t="e">
        <f>ROUND(D19*$B19,3)</f>
        <v>#DIV/0!</v>
      </c>
      <c r="F19" s="10"/>
      <c r="G19" s="11" t="e">
        <f>IF(F19&gt;=(0.5*MAX($C19,$F19)),10*(F19-0.5*MAX($C19,$F19))/(0.5*MAX($C19,$F19)),0)</f>
        <v>#DIV/0!</v>
      </c>
      <c r="H19" s="32" t="e">
        <f>ROUND(G19*$B19,3)</f>
        <v>#DIV/0!</v>
      </c>
      <c r="I19" s="14"/>
      <c r="J19" s="14"/>
      <c r="K19" s="14"/>
    </row>
    <row r="20" spans="1:11" ht="28.5" customHeight="1" x14ac:dyDescent="0.25">
      <c r="A20" s="16" t="s">
        <v>24</v>
      </c>
      <c r="B20" s="20">
        <v>20</v>
      </c>
      <c r="C20" s="2">
        <f>F20*$E$15</f>
        <v>0</v>
      </c>
      <c r="D20" s="11" t="e">
        <f>IF(C20&gt;=(0.5*MAX($C20,$F20)),10*(C20-0.5*MAX($C20,$F20))/(0.5*MAX($C20,$F20)),0)</f>
        <v>#DIV/0!</v>
      </c>
      <c r="E20" s="32" t="e">
        <f>ROUND(D20*$B20,3)</f>
        <v>#DIV/0!</v>
      </c>
      <c r="F20" s="10"/>
      <c r="G20" s="11" t="e">
        <f>IF(F20&gt;=(0.5*MAX($C20,$F20)),10*(F20-0.5*MAX($C20,$F20))/(0.5*MAX($C20,$F20)),0)</f>
        <v>#DIV/0!</v>
      </c>
      <c r="H20" s="32" t="e">
        <f>ROUND(G20*$B20,3)</f>
        <v>#DIV/0!</v>
      </c>
      <c r="I20" s="14"/>
      <c r="J20" s="14"/>
      <c r="K20" s="14"/>
    </row>
    <row r="21" spans="1:11" x14ac:dyDescent="0.25">
      <c r="A21" s="14" t="s">
        <v>22</v>
      </c>
      <c r="B21" s="20">
        <v>10</v>
      </c>
      <c r="C21" s="2">
        <f>F21</f>
        <v>0</v>
      </c>
      <c r="D21" s="11" t="e">
        <f>IF(C21&gt;=(0.5*MAX($C21,$F21)),10*(C21-0.5*MAX($C21,$F21))/(0.5*MAX($C21,$F21)),0)</f>
        <v>#DIV/0!</v>
      </c>
      <c r="E21" s="32" t="e">
        <f>ROUND(D21*$B21,3)</f>
        <v>#DIV/0!</v>
      </c>
      <c r="F21" s="10"/>
      <c r="G21" s="11" t="e">
        <f>IF(F21&gt;=(0.5*MAX($C21,$F21)),10*(F21-0.5*MAX($C21,$F21))/(0.5*MAX($C21,$F21)),0)</f>
        <v>#DIV/0!</v>
      </c>
      <c r="H21" s="32" t="e">
        <f>ROUND(G21*$B21,3)</f>
        <v>#DIV/0!</v>
      </c>
      <c r="I21" s="14"/>
      <c r="J21" s="14"/>
      <c r="K21" s="14"/>
    </row>
    <row r="22" spans="1:11" x14ac:dyDescent="0.25">
      <c r="A22" s="14" t="s">
        <v>23</v>
      </c>
      <c r="B22" s="20">
        <v>5</v>
      </c>
      <c r="C22" s="3"/>
      <c r="D22" s="31">
        <v>10</v>
      </c>
      <c r="E22" s="32">
        <f>ROUND(D22*$B22,3)</f>
        <v>50</v>
      </c>
      <c r="F22" s="3"/>
      <c r="G22" s="31">
        <v>0</v>
      </c>
      <c r="H22" s="32">
        <f>ROUND(G22*$B22,3)</f>
        <v>0</v>
      </c>
      <c r="I22" s="14"/>
      <c r="J22" s="14"/>
      <c r="K22" s="14"/>
    </row>
    <row r="23" spans="1:11" x14ac:dyDescent="0.25">
      <c r="A23" s="14"/>
      <c r="B23" s="21"/>
      <c r="C23" s="26"/>
      <c r="D23" s="27"/>
      <c r="E23" s="28"/>
      <c r="F23" s="26"/>
      <c r="G23" s="27"/>
      <c r="H23" s="1"/>
      <c r="I23" s="14"/>
      <c r="J23" s="14"/>
      <c r="K23" s="14"/>
    </row>
    <row r="24" spans="1:11" ht="13.8" thickBot="1" x14ac:dyDescent="0.3">
      <c r="A24" s="14" t="s">
        <v>3</v>
      </c>
      <c r="B24" s="22">
        <f>SUM(B19:B22)</f>
        <v>100</v>
      </c>
      <c r="C24" s="29"/>
      <c r="D24" s="30"/>
      <c r="E24" s="33" t="e">
        <f>SUM(E19:E22)</f>
        <v>#DIV/0!</v>
      </c>
      <c r="F24" s="29"/>
      <c r="G24" s="30"/>
      <c r="H24" s="33" t="e">
        <f>SUM(H19:H22)</f>
        <v>#DIV/0!</v>
      </c>
      <c r="I24" s="14"/>
      <c r="J24" s="14"/>
      <c r="K24" s="14"/>
    </row>
    <row r="25" spans="1:1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spans="1:1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11" x14ac:dyDescent="0.25">
      <c r="A27" s="14"/>
      <c r="B27" s="14" t="s">
        <v>8</v>
      </c>
      <c r="C27" s="14"/>
      <c r="D27" s="14"/>
      <c r="E27" s="14"/>
      <c r="F27" s="14" t="s">
        <v>7</v>
      </c>
      <c r="G27" s="14"/>
      <c r="H27" s="14"/>
      <c r="I27" s="14"/>
      <c r="J27" s="14"/>
      <c r="K27" s="14"/>
    </row>
    <row r="28" spans="1:1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1" ht="13.8" thickBot="1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11" x14ac:dyDescent="0.25">
      <c r="A30" s="4" t="s">
        <v>11</v>
      </c>
      <c r="B30" s="9"/>
      <c r="C30" s="14"/>
      <c r="D30" s="14" t="s">
        <v>19</v>
      </c>
      <c r="E30" s="14"/>
      <c r="F30" s="14"/>
      <c r="G30" s="14"/>
      <c r="H30" s="14"/>
      <c r="I30" s="14"/>
      <c r="J30" s="14"/>
      <c r="K30" s="14"/>
    </row>
    <row r="31" spans="1:11" x14ac:dyDescent="0.25">
      <c r="A31" s="5" t="s">
        <v>12</v>
      </c>
      <c r="B31" s="6"/>
      <c r="C31" s="14"/>
      <c r="D31" s="14" t="s">
        <v>20</v>
      </c>
      <c r="E31" s="14"/>
      <c r="F31" s="14"/>
      <c r="G31" s="14"/>
      <c r="H31" s="14"/>
      <c r="I31" s="14"/>
      <c r="J31" s="14"/>
      <c r="K31" s="14"/>
    </row>
    <row r="32" spans="1:11" ht="13.8" thickBot="1" x14ac:dyDescent="0.3">
      <c r="A32" s="7" t="s">
        <v>13</v>
      </c>
      <c r="B32" s="8"/>
      <c r="C32" s="14"/>
      <c r="D32" s="14"/>
      <c r="E32" s="14"/>
      <c r="F32" s="14"/>
      <c r="G32" s="14"/>
      <c r="H32" s="14"/>
      <c r="I32" s="14"/>
      <c r="J32" s="14"/>
      <c r="K32" s="14"/>
    </row>
  </sheetData>
  <sheetProtection algorithmName="SHA-512" hashValue="9F73lqCFpcuYVzkiqV/p3CQNK/vTfNbncWl4DPBjsk2ZiVryJLrPc3U7HqJIus8sKLmTXAcfNCKeLD4uM3Dphg==" saltValue="C1T28ds2Fy0hZzeDp98UZA==" spinCount="100000" sheet="1"/>
  <mergeCells count="6">
    <mergeCell ref="B2:G2"/>
    <mergeCell ref="C17:E17"/>
    <mergeCell ref="F17:H17"/>
    <mergeCell ref="I5:K5"/>
    <mergeCell ref="C5:E5"/>
    <mergeCell ref="F5:H5"/>
  </mergeCells>
  <phoneticPr fontId="2" type="noConversion"/>
  <pageMargins left="0.74803149606299213" right="0.6692913385826772" top="0.78740157480314965" bottom="0.59055118110236227" header="0.39370078740157483" footer="0.23622047244094491"/>
  <pageSetup paperSize="9" scale="93" fitToHeight="0" orientation="landscape" r:id="rId1"/>
  <headerFooter alignWithMargins="0">
    <oddFooter>&amp;L&amp;7Seite &amp;P von &amp;N&amp;R&amp;7Leitfaden Contracting der Bayerischen Staatlichen Hochbauverwaltung, Stand: Oktober/2025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Matrix-Wertung</vt:lpstr>
      <vt:lpstr>'Matrix-Wertung'!Druckbereich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2017-11-23T10:28:14Z</dcterms:created>
  <dcterms:modified xsi:type="dcterms:W3CDTF">2025-08-29T09:13:17Z</dcterms:modified>
</cp:coreProperties>
</file>